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0"/>
  </bookViews>
  <sheets>
    <sheet name="encuesta inicial" sheetId="1" r:id="rId1"/>
    <sheet name="encuesta final" sheetId="2" r:id="rId2"/>
  </sheets>
  <definedNames/>
  <calcPr fullCalcOnLoad="1"/>
</workbook>
</file>

<file path=xl/sharedStrings.xml><?xml version="1.0" encoding="utf-8"?>
<sst xmlns="http://schemas.openxmlformats.org/spreadsheetml/2006/main" count="114" uniqueCount="106">
  <si>
    <t>(1=nada; 2=poco; 3=normal; 4=bastante 5=mucho)</t>
  </si>
  <si>
    <t>(1=nunca; 2=a veces; 3=frecuentementel; 4=bastante 5=mucho)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</si>
  <si>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</si>
  <si>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</si>
  <si>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</si>
  <si>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</si>
  <si>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</si>
  <si>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</si>
  <si>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</si>
  <si>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</si>
  <si>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</si>
  <si>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</si>
  <si>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</si>
  <si>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</si>
  <si>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</si>
  <si>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</si>
  <si>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</si>
  <si>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</si>
  <si>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</si>
  <si>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</si>
  <si>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</si>
  <si>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</si>
  <si>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</si>
  <si>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</si>
  <si>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</si>
  <si>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</si>
  <si>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</si>
  <si>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</si>
  <si>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</si>
  <si>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</si>
  <si>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</si>
  <si>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</si>
  <si>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</si>
  <si>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</si>
  <si>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</si>
  <si>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</si>
  <si>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</si>
  <si>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</si>
  <si>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</si>
  <si>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</si>
  <si>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</si>
  <si>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</si>
  <si>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</si>
  <si>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</si>
  <si>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</si>
  <si>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</si>
  <si>
    <t>Datos académicos</t>
  </si>
  <si>
    <t>(notas entre 1 y 10)</t>
  </si>
  <si>
    <t>Nota media del curso pasado</t>
  </si>
  <si>
    <t>Nota en matemáticas el curso pasado</t>
  </si>
  <si>
    <t>Nota en matemáticas en la 1ª evaluación</t>
  </si>
  <si>
    <t>Nota en matemáticas en la 2ª evaluación</t>
  </si>
  <si>
    <t>Número de suspensos en la primera evaluación</t>
  </si>
  <si>
    <t>Número de suspensos en la segunda evaluación</t>
  </si>
  <si>
    <t>Nota más alta en este curso</t>
  </si>
  <si>
    <t>Nota más baja en este curso</t>
  </si>
  <si>
    <t>Motivación:</t>
  </si>
  <si>
    <t xml:space="preserve">¿Te gusta venir al institituto?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</si>
  <si>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</si>
  <si>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</si>
  <si>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</si>
  <si>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</si>
  <si>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</si>
  <si>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</si>
  <si>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</si>
  <si>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</si>
  <si>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</si>
  <si>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</si>
  <si>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Actitud: </t>
  </si>
  <si>
    <t>Valora la importancia de las matemáticas (de 1 a 5)</t>
  </si>
  <si>
    <t xml:space="preserve">Valora la importancia del ordenador (de 1 a 5) </t>
  </si>
  <si>
    <t>Experiencia con el ordenador:</t>
  </si>
  <si>
    <t xml:space="preserve">Uso del ordenador </t>
  </si>
  <si>
    <t xml:space="preserve"> Uso de Internet</t>
  </si>
  <si>
    <t>¿Crees que se puedes estudiar con el ordenador?</t>
  </si>
  <si>
    <t>¿Crees que se pueden aprender matemáticas con el ordenador?</t>
  </si>
  <si>
    <t xml:space="preserve">¿Tienes ordenador en casa? </t>
  </si>
  <si>
    <t xml:space="preserve">no se contesta </t>
  </si>
  <si>
    <t>Si %</t>
  </si>
  <si>
    <t xml:space="preserve">Materias </t>
  </si>
  <si>
    <t>%</t>
  </si>
  <si>
    <t>Matemáticas</t>
  </si>
  <si>
    <t>Mas gusta %</t>
  </si>
  <si>
    <t>Naturales</t>
  </si>
  <si>
    <t>Ey F</t>
  </si>
  <si>
    <t>Alternativa</t>
  </si>
  <si>
    <t>Tecnologia</t>
  </si>
  <si>
    <t>Lengua</t>
  </si>
  <si>
    <t>Ingles</t>
  </si>
  <si>
    <t>Entretenida %</t>
  </si>
  <si>
    <t>Sociales</t>
  </si>
  <si>
    <t>E. Ciudadania</t>
  </si>
  <si>
    <t>Mas valorada</t>
  </si>
  <si>
    <t>Menos Valorada</t>
  </si>
  <si>
    <t>Actividades preferidas</t>
  </si>
  <si>
    <t>Musica</t>
  </si>
  <si>
    <t>Futbol</t>
  </si>
  <si>
    <t>Dibujar</t>
  </si>
  <si>
    <t>Ver la tele</t>
  </si>
  <si>
    <t>Salir con los amigos/as</t>
  </si>
  <si>
    <t>Jugar</t>
  </si>
  <si>
    <t>Uso del ordenador</t>
  </si>
  <si>
    <t>MSM</t>
  </si>
  <si>
    <t>Buscar información</t>
  </si>
  <si>
    <t>Estudiar</t>
  </si>
  <si>
    <t>Para Nada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</si>
</sst>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7">
    <font>
      <sz val="10"/>
      <name val="Arial"/>
      <family val="0"/>
    </font>
    <font>
      <sz val="12"/>
      <name val="Comic Sans MS"/>
      <family val="4"/>
    </font>
    <font>
      <sz val="14"/>
      <color indexed="6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/>
    </xf>
    <xf numFmtId="0" fontId="3" fillId="0" borderId="3" xfId="0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Fill="1" applyBorder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58">
      <selection activeCell="A33" sqref="A33:E60"/>
    </sheetView>
  </sheetViews>
  <sheetFormatPr defaultColWidth="11.421875" defaultRowHeight="12.75"/>
  <cols>
    <col min="1" max="1" width="45.421875" style="10" customWidth="1"/>
    <col min="2" max="2" width="14.28125" style="10" bestFit="1" customWidth="1"/>
    <col min="3" max="3" width="16.7109375" style="9" bestFit="1" customWidth="1"/>
    <col min="4" max="4" width="13.140625" style="0" bestFit="1" customWidth="1"/>
    <col min="5" max="5" width="17.8515625" style="0" bestFit="1" customWidth="1"/>
  </cols>
  <sheetData>
    <row r="1" spans="1:2" ht="31.5">
      <c r="A1" s="1" t="s">
        <v>46</v>
      </c>
      <c r="B1" s="2" t="s">
        <v>47</v>
      </c>
    </row>
    <row r="2" spans="1:3" ht="19.5">
      <c r="A2" s="3" t="s">
        <v>48</v>
      </c>
      <c r="B2" s="19">
        <f>(8+4+5+4+5+6+6+7+5+5+7+6)/13</f>
        <v>5.230769230769231</v>
      </c>
      <c r="C2" s="17"/>
    </row>
    <row r="3" spans="1:3" ht="19.5">
      <c r="A3" s="3" t="s">
        <v>49</v>
      </c>
      <c r="B3" s="19">
        <f>(9+6+6+5+5+8+1+5+2+6+1+3+0+2)/14</f>
        <v>4.214285714285714</v>
      </c>
      <c r="C3" s="17"/>
    </row>
    <row r="4" spans="1:3" ht="19.5">
      <c r="A4" s="3" t="s">
        <v>50</v>
      </c>
      <c r="B4" s="19">
        <f>(3+6+5+3+8+1+6+4+5)/8</f>
        <v>5.125</v>
      </c>
      <c r="C4" s="17"/>
    </row>
    <row r="5" spans="1:3" ht="19.5">
      <c r="A5" s="3" t="s">
        <v>51</v>
      </c>
      <c r="B5" s="19">
        <f>(4+4+5+4+6+1+4+5)/8</f>
        <v>4.125</v>
      </c>
      <c r="C5" s="17"/>
    </row>
    <row r="6" spans="1:3" ht="19.5">
      <c r="A6" s="3" t="s">
        <v>52</v>
      </c>
      <c r="B6" s="19">
        <f>(0+6+2+4+3+1+4)/7</f>
        <v>2.857142857142857</v>
      </c>
      <c r="C6" s="17"/>
    </row>
    <row r="7" spans="1:3" ht="15">
      <c r="A7" s="3" t="s">
        <v>53</v>
      </c>
      <c r="B7" s="19">
        <f>(3+3+1+3+0+6+2)/7</f>
        <v>2.5714285714285716</v>
      </c>
      <c r="C7" s="18"/>
    </row>
    <row r="8" spans="1:3" ht="15">
      <c r="A8" s="3" t="s">
        <v>54</v>
      </c>
      <c r="B8" s="3" t="s">
        <v>77</v>
      </c>
      <c r="C8" s="7"/>
    </row>
    <row r="9" spans="1:3" ht="19.5">
      <c r="A9" s="3" t="s">
        <v>55</v>
      </c>
      <c r="B9" s="3" t="s">
        <v>77</v>
      </c>
      <c r="C9" s="4"/>
    </row>
    <row r="10" spans="1:2" ht="76.5">
      <c r="A10" s="1" t="s">
        <v>56</v>
      </c>
      <c r="B10" s="2" t="s">
        <v>0</v>
      </c>
    </row>
    <row r="11" spans="1:3" ht="19.5">
      <c r="A11" s="3" t="s">
        <v>57</v>
      </c>
      <c r="B11" s="19">
        <f>(5+5+1+2+2+3+2+1+1+3+1+3+3+3+5+3+4+3+3+1+3+4)/21</f>
        <v>2.9047619047619047</v>
      </c>
      <c r="C11" s="4"/>
    </row>
    <row r="12" spans="1:3" ht="19.5">
      <c r="A12" s="3" t="s">
        <v>58</v>
      </c>
      <c r="B12" s="19">
        <f>(2+2+3+5+2+3+1+3+3+2+4+5+3+1+1+2+2+1+2+3)/21</f>
        <v>2.380952380952381</v>
      </c>
      <c r="C12" s="4"/>
    </row>
    <row r="13" spans="1:3" ht="19.5">
      <c r="A13" s="3" t="s">
        <v>59</v>
      </c>
      <c r="B13" s="19">
        <f>(5+5+5+1+3+3+1+1+1+4+2+1+4+4+5+1+1+2+1+3+4)/21</f>
        <v>2.7142857142857144</v>
      </c>
      <c r="C13" s="4"/>
    </row>
    <row r="14" spans="1:3" ht="19.5">
      <c r="A14" s="3" t="s">
        <v>60</v>
      </c>
      <c r="B14" s="19">
        <f>(5+5+5+5+4+5+4+4+5+5+5+5+4+5+3+3+5+4+4+3+5)/21</f>
        <v>4.428571428571429</v>
      </c>
      <c r="C14" s="4"/>
    </row>
    <row r="15" spans="1:3" ht="19.5">
      <c r="A15" s="3" t="s">
        <v>61</v>
      </c>
      <c r="B15" s="19">
        <f>(3+5+5+5+4+5+5+4+3+5+5+5+3+4+3+5+3+4+5)/21</f>
        <v>3.857142857142857</v>
      </c>
      <c r="C15" s="4"/>
    </row>
    <row r="16" spans="1:3" ht="19.5">
      <c r="A16" s="1" t="s">
        <v>62</v>
      </c>
      <c r="B16" s="1"/>
      <c r="C16" s="2"/>
    </row>
    <row r="17" spans="1:3" ht="19.5">
      <c r="A17" s="3" t="s">
        <v>63</v>
      </c>
      <c r="B17" s="3">
        <f>(2+7+4+5+1+1+5+5+2+10+28+15+14+5+10+2+3+0+1+2+4)/21</f>
        <v>6</v>
      </c>
      <c r="C17" s="4"/>
    </row>
    <row r="18" spans="1:3" ht="19.5">
      <c r="A18" s="3" t="s">
        <v>64</v>
      </c>
      <c r="B18" s="19">
        <f>(6+5+15+18+9+6+4+4+3+3+9+5+24+10+14+10+10+7+14)/19</f>
        <v>9.263157894736842</v>
      </c>
      <c r="C18" s="4"/>
    </row>
    <row r="19" spans="1:3" ht="19.5">
      <c r="A19" s="3" t="s">
        <v>65</v>
      </c>
      <c r="B19" s="19">
        <f>(3+7+2+3+2+2+1+6+4+3+1+1+3+17+17+1+14)/21</f>
        <v>4.142857142857143</v>
      </c>
      <c r="C19" s="4"/>
    </row>
    <row r="20" spans="1:3" ht="19.5">
      <c r="A20" s="3" t="s">
        <v>66</v>
      </c>
      <c r="B20" s="19">
        <f>(1+15+8+1+3+2+2+1+6+4+3+2+3+15+15+2+1+10)/21</f>
        <v>4.476190476190476</v>
      </c>
      <c r="C20" s="4"/>
    </row>
    <row r="21" spans="1:3" ht="19.5">
      <c r="A21" s="3" t="s">
        <v>67</v>
      </c>
      <c r="B21" s="19">
        <f>(2+9+28+3+3+16+18+34+22+10+25+28+27+15+20+28+42+5+27+7)/21</f>
        <v>17.571428571428573</v>
      </c>
      <c r="C21" s="4"/>
    </row>
    <row r="22" spans="1:2" ht="72.75">
      <c r="A22" s="1" t="s">
        <v>68</v>
      </c>
      <c r="B22" s="8" t="s">
        <v>0</v>
      </c>
    </row>
    <row r="23" spans="1:3" ht="31.5">
      <c r="A23" s="3" t="s">
        <v>69</v>
      </c>
      <c r="B23" s="19">
        <f>(2+2+4+4+5+5+5+5+5+5+5+5+5+6+5+5)/18</f>
        <v>4.055555555555555</v>
      </c>
      <c r="C23" s="4"/>
    </row>
    <row r="24" spans="1:3" ht="19.5">
      <c r="A24" s="3" t="s">
        <v>70</v>
      </c>
      <c r="B24" s="19">
        <f>(5+5+4+4+4+3+5+3+3+5+5+4+2+3+4+3+4+3)/18</f>
        <v>3.8333333333333335</v>
      </c>
      <c r="C24" s="4"/>
    </row>
    <row r="25" spans="1:2" ht="87">
      <c r="A25" s="1" t="s">
        <v>71</v>
      </c>
      <c r="B25" s="8" t="s">
        <v>1</v>
      </c>
    </row>
    <row r="26" spans="1:3" ht="19.5">
      <c r="A26" s="3" t="s">
        <v>72</v>
      </c>
      <c r="B26" s="19">
        <f>(5+5+2+1+3+4+2+5+3+1+2+2+2+4+3+5+5+4+4)/19</f>
        <v>3.263157894736842</v>
      </c>
      <c r="C26" s="4"/>
    </row>
    <row r="27" spans="1:3" ht="19.5">
      <c r="A27" s="3" t="s">
        <v>73</v>
      </c>
      <c r="B27" s="19">
        <f>(3+1+3+1+1+4+4+4+5+5+4+1+5+5+2+1+4+2+2+2+5)/19</f>
        <v>3.3684210526315788</v>
      </c>
      <c r="C27" s="5"/>
    </row>
    <row r="28" spans="1:3" ht="19.5">
      <c r="A28" s="3"/>
      <c r="B28" s="3" t="s">
        <v>78</v>
      </c>
      <c r="C28" s="5"/>
    </row>
    <row r="29" spans="1:2" ht="15">
      <c r="A29" s="3" t="s">
        <v>74</v>
      </c>
      <c r="B29" s="19">
        <f>(18/21)*100</f>
        <v>85.71428571428571</v>
      </c>
    </row>
    <row r="30" spans="1:2" ht="30">
      <c r="A30" s="3" t="s">
        <v>75</v>
      </c>
      <c r="B30" s="19">
        <f>(16/21)*100</f>
        <v>76.19047619047619</v>
      </c>
    </row>
    <row r="31" spans="1:2" ht="15">
      <c r="A31" s="3" t="s">
        <v>76</v>
      </c>
      <c r="B31" s="19">
        <f>(19/21)*100</f>
        <v>90.47619047619048</v>
      </c>
    </row>
    <row r="32" spans="1:3" ht="19.5">
      <c r="A32" s="20"/>
      <c r="B32" s="21"/>
      <c r="C32" s="22"/>
    </row>
    <row r="33" spans="1:5" ht="19.5">
      <c r="A33" s="10" t="s">
        <v>79</v>
      </c>
      <c r="D33" s="9"/>
      <c r="E33" s="9"/>
    </row>
    <row r="34" spans="2:5" ht="19.5">
      <c r="B34" s="10" t="s">
        <v>82</v>
      </c>
      <c r="C34" s="10" t="s">
        <v>89</v>
      </c>
      <c r="D34" s="23" t="s">
        <v>92</v>
      </c>
      <c r="E34" s="27" t="s">
        <v>93</v>
      </c>
    </row>
    <row r="35" spans="1:5" ht="24" customHeight="1">
      <c r="A35" s="10" t="s">
        <v>81</v>
      </c>
      <c r="B35" s="24">
        <f>(5/21)*100</f>
        <v>23.809523809523807</v>
      </c>
      <c r="C35" s="24">
        <f>(2/21)*100</f>
        <v>9.523809523809524</v>
      </c>
      <c r="D35" s="24">
        <f>(12/27)*100</f>
        <v>44.44444444444444</v>
      </c>
      <c r="E35" s="24">
        <f>(2/22)*100</f>
        <v>9.090909090909092</v>
      </c>
    </row>
    <row r="36" spans="1:5" ht="19.5">
      <c r="A36" s="10" t="s">
        <v>83</v>
      </c>
      <c r="B36" s="24">
        <f>(6/21)*100</f>
        <v>28.57142857142857</v>
      </c>
      <c r="C36" s="24">
        <f>(14/21)*100</f>
        <v>66.66666666666666</v>
      </c>
      <c r="D36" s="28">
        <f>(5/27)*100</f>
        <v>18.51851851851852</v>
      </c>
      <c r="E36" s="10"/>
    </row>
    <row r="37" spans="1:5" ht="19.5">
      <c r="A37" s="10" t="s">
        <v>84</v>
      </c>
      <c r="B37" s="24">
        <f>(6/21)*100</f>
        <v>28.57142857142857</v>
      </c>
      <c r="C37" s="24">
        <f>(1/21)*100</f>
        <v>4.761904761904762</v>
      </c>
      <c r="D37" s="24">
        <f>(1/27)*100</f>
        <v>3.7037037037037033</v>
      </c>
      <c r="E37" s="24">
        <f>(6/22)*100</f>
        <v>27.27272727272727</v>
      </c>
    </row>
    <row r="38" spans="1:5" ht="19.5">
      <c r="A38" s="10" t="s">
        <v>85</v>
      </c>
      <c r="B38" s="24">
        <f>(2/21)*100</f>
        <v>9.523809523809524</v>
      </c>
      <c r="C38" s="24">
        <f>(3/21)*100</f>
        <v>14.285714285714285</v>
      </c>
      <c r="D38" s="10"/>
      <c r="E38" s="24">
        <f>(1/22)*100</f>
        <v>4.545454545454546</v>
      </c>
    </row>
    <row r="39" spans="1:5" ht="19.5">
      <c r="A39" s="10" t="s">
        <v>86</v>
      </c>
      <c r="B39" s="24">
        <f>(1/21)*100</f>
        <v>4.761904761904762</v>
      </c>
      <c r="C39" s="10"/>
      <c r="D39" s="10"/>
      <c r="E39" s="24">
        <f>(3/22)*100</f>
        <v>13.636363636363635</v>
      </c>
    </row>
    <row r="40" spans="1:5" ht="19.5">
      <c r="A40" s="10" t="s">
        <v>87</v>
      </c>
      <c r="B40" s="24">
        <f>(2/21)*100</f>
        <v>9.523809523809524</v>
      </c>
      <c r="C40" s="24">
        <f>(2/21)*100</f>
        <v>9.523809523809524</v>
      </c>
      <c r="D40" s="24">
        <f>(6/22)*100</f>
        <v>27.27272727272727</v>
      </c>
      <c r="E40" s="24">
        <f>(2/22)*100</f>
        <v>9.090909090909092</v>
      </c>
    </row>
    <row r="41" spans="1:5" ht="19.5">
      <c r="A41" s="10" t="s">
        <v>88</v>
      </c>
      <c r="B41" s="24">
        <f>(2/21)*100</f>
        <v>9.523809523809524</v>
      </c>
      <c r="C41" s="10"/>
      <c r="D41" s="24">
        <f>(1/27)*100</f>
        <v>3.7037037037037033</v>
      </c>
      <c r="E41" s="24"/>
    </row>
    <row r="42" spans="1:5" ht="19.5">
      <c r="A42" s="10" t="s">
        <v>90</v>
      </c>
      <c r="C42" s="24">
        <f>(1/21)*100</f>
        <v>4.761904761904762</v>
      </c>
      <c r="D42" s="10"/>
      <c r="E42" s="24">
        <f>(1/22)*100</f>
        <v>4.545454545454546</v>
      </c>
    </row>
    <row r="43" spans="1:5" ht="19.5">
      <c r="A43" s="10" t="s">
        <v>91</v>
      </c>
      <c r="D43" s="10"/>
      <c r="E43" s="24">
        <f>(5/27)*100</f>
        <v>18.51851851851852</v>
      </c>
    </row>
    <row r="44" spans="2:4" ht="19.5">
      <c r="B44" s="25"/>
      <c r="C44" s="26"/>
      <c r="D44" s="26"/>
    </row>
    <row r="45" spans="1:4" ht="19.5">
      <c r="A45" s="10" t="s">
        <v>94</v>
      </c>
      <c r="B45" s="10" t="s">
        <v>80</v>
      </c>
      <c r="D45" s="9"/>
    </row>
    <row r="46" spans="1:4" ht="19.5">
      <c r="A46" s="10" t="s">
        <v>95</v>
      </c>
      <c r="B46" s="24">
        <f>(8/29)*100</f>
        <v>27.586206896551722</v>
      </c>
      <c r="D46" s="9"/>
    </row>
    <row r="47" spans="1:4" ht="19.5">
      <c r="A47" s="10" t="s">
        <v>96</v>
      </c>
      <c r="B47" s="24">
        <f>(9/29)*100</f>
        <v>31.03448275862069</v>
      </c>
      <c r="D47" s="9"/>
    </row>
    <row r="48" spans="1:2" ht="19.5">
      <c r="A48" s="10" t="s">
        <v>97</v>
      </c>
      <c r="B48" s="24">
        <f>(2/29)*100</f>
        <v>6.896551724137931</v>
      </c>
    </row>
    <row r="49" spans="1:2" ht="19.5">
      <c r="A49" s="10" t="s">
        <v>98</v>
      </c>
      <c r="B49" s="24">
        <f>(3/29)*100</f>
        <v>10.344827586206897</v>
      </c>
    </row>
    <row r="50" spans="1:5" ht="19.5">
      <c r="A50" s="10" t="s">
        <v>79</v>
      </c>
      <c r="D50" s="9"/>
      <c r="E50" s="9"/>
    </row>
    <row r="51" spans="1:2" ht="19.5">
      <c r="A51" s="10" t="s">
        <v>99</v>
      </c>
      <c r="B51" s="24">
        <f>(3/29)*100</f>
        <v>10.344827586206897</v>
      </c>
    </row>
    <row r="52" spans="1:2" ht="19.5">
      <c r="A52" s="10" t="s">
        <v>100</v>
      </c>
      <c r="B52" s="24">
        <f>(1/29)*100</f>
        <v>3.4482758620689653</v>
      </c>
    </row>
    <row r="53" ht="19.5">
      <c r="B53" s="24"/>
    </row>
    <row r="54" ht="19.5">
      <c r="A54" s="10" t="s">
        <v>101</v>
      </c>
    </row>
    <row r="55" spans="1:2" ht="19.5">
      <c r="A55" s="10" t="s">
        <v>102</v>
      </c>
      <c r="B55" s="24">
        <f>(8/27)*100</f>
        <v>29.629629629629626</v>
      </c>
    </row>
    <row r="56" spans="1:2" ht="19.5">
      <c r="A56" s="10" t="s">
        <v>103</v>
      </c>
      <c r="B56" s="24">
        <f>(9/27)*100</f>
        <v>33.33333333333333</v>
      </c>
    </row>
    <row r="57" spans="1:2" ht="19.5">
      <c r="A57" s="10" t="s">
        <v>100</v>
      </c>
      <c r="B57" s="24">
        <f>(4/27)*100</f>
        <v>14.814814814814813</v>
      </c>
    </row>
    <row r="58" spans="1:2" ht="19.5">
      <c r="A58" s="10" t="s">
        <v>95</v>
      </c>
      <c r="B58" s="24">
        <f>(2/27)*100</f>
        <v>7.4074074074074066</v>
      </c>
    </row>
    <row r="59" spans="1:2" ht="19.5">
      <c r="A59" s="10" t="s">
        <v>104</v>
      </c>
      <c r="B59" s="24">
        <f>(3/27)*100</f>
        <v>11.11111111111111</v>
      </c>
    </row>
    <row r="60" spans="1:2" ht="19.5">
      <c r="A60" s="10" t="s">
        <v>105</v>
      </c>
      <c r="B60" s="24">
        <f>(1/27)*100</f>
        <v>3.7037037037037033</v>
      </c>
    </row>
  </sheetData>
  <dataValidations count="1">
    <dataValidation type="whole" allowBlank="1" showInputMessage="1" showErrorMessage="1" sqref="C23:C24 C17:C21 C2:C6">
      <formula1>1</formula1>
      <formula2>5</formula2>
    </dataValidation>
  </dataValidations>
  <printOptions/>
  <pageMargins left="0.75" right="0.75" top="0.63" bottom="1" header="0" footer="0"/>
  <pageSetup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1">
      <selection activeCell="B46" sqref="B46"/>
    </sheetView>
  </sheetViews>
  <sheetFormatPr defaultColWidth="11.421875" defaultRowHeight="12.75"/>
  <cols>
    <col min="1" max="1" width="45.421875" style="10" customWidth="1"/>
    <col min="2" max="2" width="50.7109375" style="9" customWidth="1"/>
  </cols>
  <sheetData>
    <row r="1" spans="1:2" ht="12.75">
      <c r="A1" s="15" t="s">
        <v>45</v>
      </c>
      <c r="B1" s="16"/>
    </row>
    <row r="2" spans="1:2" ht="29.25" customHeight="1">
      <c r="A2" s="15"/>
      <c r="B2" s="16"/>
    </row>
    <row r="3" spans="1:2" ht="39">
      <c r="A3" s="1" t="s">
        <v>40</v>
      </c>
      <c r="B3" s="2" t="s">
        <v>3</v>
      </c>
    </row>
    <row r="4" spans="1:2" ht="19.5">
      <c r="A4" s="3" t="s">
        <v>2</v>
      </c>
      <c r="B4" s="4"/>
    </row>
    <row r="5" spans="1:2" ht="31.5">
      <c r="A5" s="3" t="s">
        <v>41</v>
      </c>
      <c r="B5" s="4"/>
    </row>
    <row r="6" spans="1:2" ht="19.5">
      <c r="A6" s="3" t="s">
        <v>31</v>
      </c>
      <c r="B6" s="4"/>
    </row>
    <row r="7" spans="1:2" ht="31.5">
      <c r="A7" s="3" t="s">
        <v>39</v>
      </c>
      <c r="B7" s="4"/>
    </row>
    <row r="8" spans="1:2" ht="19.5">
      <c r="A8" s="3" t="s">
        <v>4</v>
      </c>
      <c r="B8" s="4"/>
    </row>
    <row r="9" spans="1:2" ht="68.25" customHeight="1">
      <c r="A9" s="3" t="s">
        <v>13</v>
      </c>
      <c r="B9" s="4"/>
    </row>
    <row r="10" spans="1:2" ht="19.5">
      <c r="A10" s="1" t="s">
        <v>5</v>
      </c>
      <c r="B10" s="2" t="s">
        <v>0</v>
      </c>
    </row>
    <row r="11" spans="1:2" ht="19.5">
      <c r="A11" s="3" t="s">
        <v>8</v>
      </c>
      <c r="B11" s="4"/>
    </row>
    <row r="12" spans="1:2" ht="19.5">
      <c r="A12" s="3" t="s">
        <v>6</v>
      </c>
      <c r="B12" s="4"/>
    </row>
    <row r="13" spans="1:2" ht="19.5">
      <c r="A13" s="3" t="s">
        <v>7</v>
      </c>
      <c r="B13" s="4"/>
    </row>
    <row r="14" spans="1:2" ht="19.5">
      <c r="A14" s="3" t="s">
        <v>9</v>
      </c>
      <c r="B14" s="4"/>
    </row>
    <row r="15" spans="1:2" ht="19.5">
      <c r="A15" s="3" t="s">
        <v>10</v>
      </c>
      <c r="B15" s="4"/>
    </row>
    <row r="16" spans="1:2" ht="15">
      <c r="A16" s="6" t="s">
        <v>11</v>
      </c>
      <c r="B16" s="7"/>
    </row>
    <row r="17" spans="1:2" ht="30">
      <c r="A17" s="3" t="s">
        <v>12</v>
      </c>
      <c r="B17" s="7"/>
    </row>
    <row r="18" spans="1:2" ht="55.5" customHeight="1">
      <c r="A18" s="3" t="s">
        <v>14</v>
      </c>
      <c r="B18" s="4"/>
    </row>
    <row r="19" spans="1:2" ht="19.5">
      <c r="A19" s="1" t="s">
        <v>15</v>
      </c>
      <c r="B19" s="1"/>
    </row>
    <row r="20" spans="1:2" ht="19.5">
      <c r="A20" s="3" t="s">
        <v>16</v>
      </c>
      <c r="B20" s="4"/>
    </row>
    <row r="21" spans="1:2" ht="19.5">
      <c r="A21" s="3" t="s">
        <v>32</v>
      </c>
      <c r="B21" s="4"/>
    </row>
    <row r="22" spans="1:2" ht="39" customHeight="1">
      <c r="A22" s="3" t="s">
        <v>22</v>
      </c>
      <c r="B22" s="4"/>
    </row>
    <row r="23" spans="1:2" ht="19.5">
      <c r="A23" s="3" t="s">
        <v>23</v>
      </c>
      <c r="B23" s="4"/>
    </row>
    <row r="24" spans="1:2" ht="23.25" customHeight="1">
      <c r="A24" s="3" t="s">
        <v>19</v>
      </c>
      <c r="B24" s="4"/>
    </row>
    <row r="25" spans="1:2" ht="36" customHeight="1">
      <c r="A25" s="3" t="s">
        <v>20</v>
      </c>
      <c r="B25" s="4"/>
    </row>
    <row r="26" spans="1:2" ht="37.5" customHeight="1">
      <c r="A26" s="3" t="s">
        <v>21</v>
      </c>
      <c r="B26" s="4"/>
    </row>
    <row r="27" spans="1:2" ht="70.5" customHeight="1">
      <c r="A27" s="6" t="s">
        <v>17</v>
      </c>
      <c r="B27" s="4"/>
    </row>
    <row r="28" spans="1:2" ht="19.5">
      <c r="A28" s="1" t="s">
        <v>18</v>
      </c>
      <c r="B28" s="2" t="s">
        <v>43</v>
      </c>
    </row>
    <row r="29" spans="1:2" ht="19.5">
      <c r="A29" s="3" t="s">
        <v>24</v>
      </c>
      <c r="B29" s="4"/>
    </row>
    <row r="30" spans="1:2" ht="19.5">
      <c r="A30" s="3" t="s">
        <v>42</v>
      </c>
      <c r="B30" s="4"/>
    </row>
    <row r="31" spans="1:2" ht="31.5">
      <c r="A31" s="3" t="s">
        <v>25</v>
      </c>
      <c r="B31" s="4"/>
    </row>
    <row r="32" spans="1:2" ht="31.5">
      <c r="A32" s="3" t="s">
        <v>26</v>
      </c>
      <c r="B32" s="4"/>
    </row>
    <row r="33" spans="1:2" ht="19.5">
      <c r="A33" s="3" t="s">
        <v>33</v>
      </c>
      <c r="B33" s="4"/>
    </row>
    <row r="34" spans="1:2" ht="19.5">
      <c r="A34" s="3" t="s">
        <v>27</v>
      </c>
      <c r="B34" s="4"/>
    </row>
    <row r="35" spans="1:2" ht="19.5">
      <c r="A35" s="3" t="s">
        <v>28</v>
      </c>
      <c r="B35" s="4"/>
    </row>
    <row r="36" spans="1:2" ht="31.5">
      <c r="A36" s="3" t="s">
        <v>36</v>
      </c>
      <c r="B36" s="4"/>
    </row>
    <row r="37" spans="1:2" ht="52.5" customHeight="1">
      <c r="A37" s="3" t="s">
        <v>29</v>
      </c>
      <c r="B37" s="4"/>
    </row>
    <row r="38" spans="1:2" ht="19.5">
      <c r="A38" s="1" t="s">
        <v>30</v>
      </c>
      <c r="B38" s="8" t="s">
        <v>1</v>
      </c>
    </row>
    <row r="39" spans="1:2" ht="36.75" customHeight="1">
      <c r="A39" s="3" t="s">
        <v>34</v>
      </c>
      <c r="B39" s="4"/>
    </row>
    <row r="40" spans="1:2" ht="19.5">
      <c r="A40" s="3" t="s">
        <v>35</v>
      </c>
      <c r="B40" s="4"/>
    </row>
    <row r="41" spans="1:2" ht="36" customHeight="1">
      <c r="A41" s="3" t="s">
        <v>37</v>
      </c>
      <c r="B41" s="4"/>
    </row>
    <row r="42" spans="1:2" ht="39" customHeight="1">
      <c r="A42" s="3" t="s">
        <v>38</v>
      </c>
      <c r="B42" s="4"/>
    </row>
    <row r="43" spans="1:2" ht="56.25" customHeight="1">
      <c r="A43" s="3" t="s">
        <v>29</v>
      </c>
      <c r="B43" s="4"/>
    </row>
    <row r="44" spans="1:2" ht="42" customHeight="1">
      <c r="A44" s="3" t="s">
        <v>44</v>
      </c>
      <c r="B44" s="4"/>
    </row>
    <row r="45" spans="1:2" ht="19.5">
      <c r="A45" s="14"/>
      <c r="B45" s="14"/>
    </row>
    <row r="46" spans="1:2" ht="21">
      <c r="A46" s="11"/>
      <c r="B46" s="12"/>
    </row>
    <row r="47" spans="1:2" ht="21">
      <c r="A47" s="11"/>
      <c r="B47" s="12"/>
    </row>
    <row r="48" spans="1:2" ht="19.5">
      <c r="A48" s="13"/>
      <c r="B48" s="12"/>
    </row>
    <row r="49" spans="1:2" ht="19.5">
      <c r="A49" s="13"/>
      <c r="B49" s="12"/>
    </row>
    <row r="50" spans="1:2" ht="19.5">
      <c r="A50" s="13"/>
      <c r="B50" s="12"/>
    </row>
    <row r="51" spans="1:2" ht="19.5">
      <c r="A51" s="13"/>
      <c r="B51" s="12"/>
    </row>
    <row r="52" spans="1:2" ht="19.5">
      <c r="A52" s="13"/>
      <c r="B52" s="12"/>
    </row>
    <row r="53" spans="1:2" ht="19.5">
      <c r="A53" s="13"/>
      <c r="B53" s="12"/>
    </row>
    <row r="54" spans="1:2" ht="19.5">
      <c r="A54" s="13"/>
      <c r="B54" s="12"/>
    </row>
    <row r="55" spans="1:2" ht="19.5">
      <c r="A55" s="13"/>
      <c r="B55" s="12"/>
    </row>
    <row r="56" spans="1:2" ht="19.5">
      <c r="A56" s="13"/>
      <c r="B56" s="12"/>
    </row>
    <row r="57" spans="1:2" ht="19.5">
      <c r="A57" s="13"/>
      <c r="B57" s="12"/>
    </row>
    <row r="58" spans="1:2" ht="19.5">
      <c r="A58" s="13"/>
      <c r="B58" s="12"/>
    </row>
    <row r="59" spans="1:2" ht="19.5">
      <c r="A59" s="13"/>
      <c r="B59" s="12"/>
    </row>
    <row r="60" spans="1:2" ht="19.5">
      <c r="A60" s="13"/>
      <c r="B60" s="12"/>
    </row>
    <row r="61" spans="1:2" ht="19.5">
      <c r="A61" s="13"/>
      <c r="B61" s="12"/>
    </row>
    <row r="62" spans="1:2" ht="19.5">
      <c r="A62" s="13"/>
      <c r="B62" s="12"/>
    </row>
    <row r="63" spans="1:2" ht="19.5">
      <c r="A63" s="13"/>
      <c r="B63" s="12"/>
    </row>
    <row r="64" spans="1:2" ht="19.5">
      <c r="A64" s="13"/>
      <c r="B64" s="12"/>
    </row>
    <row r="65" spans="1:2" ht="19.5">
      <c r="A65" s="13"/>
      <c r="B65" s="12"/>
    </row>
    <row r="66" spans="1:2" ht="19.5">
      <c r="A66" s="13"/>
      <c r="B66" s="12"/>
    </row>
    <row r="67" spans="1:2" ht="19.5">
      <c r="A67" s="13"/>
      <c r="B67" s="12"/>
    </row>
    <row r="68" spans="1:2" ht="19.5">
      <c r="A68" s="13"/>
      <c r="B68" s="12"/>
    </row>
    <row r="69" spans="1:2" ht="19.5">
      <c r="A69" s="13"/>
      <c r="B69" s="12"/>
    </row>
    <row r="70" spans="1:2" ht="19.5">
      <c r="A70" s="13"/>
      <c r="B70" s="12"/>
    </row>
    <row r="71" spans="1:2" ht="19.5">
      <c r="A71" s="13"/>
      <c r="B71" s="12"/>
    </row>
    <row r="72" spans="1:2" ht="19.5">
      <c r="A72" s="13"/>
      <c r="B72" s="12"/>
    </row>
    <row r="73" spans="1:2" ht="19.5">
      <c r="A73" s="13"/>
      <c r="B73" s="12"/>
    </row>
    <row r="74" spans="1:2" ht="19.5">
      <c r="A74" s="13"/>
      <c r="B74" s="12"/>
    </row>
    <row r="75" spans="1:2" ht="19.5">
      <c r="A75" s="13"/>
      <c r="B75" s="12"/>
    </row>
    <row r="76" spans="1:2" ht="19.5">
      <c r="A76" s="13"/>
      <c r="B76" s="12"/>
    </row>
    <row r="77" spans="1:2" ht="19.5">
      <c r="A77" s="13"/>
      <c r="B77" s="12"/>
    </row>
    <row r="78" spans="1:2" ht="19.5">
      <c r="A78" s="13"/>
      <c r="B78" s="12"/>
    </row>
    <row r="79" spans="1:2" ht="19.5">
      <c r="A79" s="13"/>
      <c r="B79" s="12"/>
    </row>
    <row r="80" spans="1:2" ht="19.5">
      <c r="A80" s="13"/>
      <c r="B80" s="12"/>
    </row>
    <row r="81" spans="1:2" ht="19.5">
      <c r="A81" s="13"/>
      <c r="B81" s="12"/>
    </row>
    <row r="82" spans="1:2" ht="19.5">
      <c r="A82" s="13"/>
      <c r="B82" s="12"/>
    </row>
    <row r="83" spans="1:2" ht="19.5">
      <c r="A83" s="13"/>
      <c r="B83" s="12"/>
    </row>
    <row r="84" spans="1:2" ht="19.5">
      <c r="A84" s="13"/>
      <c r="B84" s="12"/>
    </row>
    <row r="85" spans="1:2" ht="19.5">
      <c r="A85" s="13"/>
      <c r="B85" s="12"/>
    </row>
    <row r="86" spans="1:2" ht="19.5">
      <c r="A86" s="13"/>
      <c r="B86" s="12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75" right="0.75" top="0.63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manuel molina muñoz</cp:lastModifiedBy>
  <cp:lastPrinted>2007-12-02T21:49:00Z</cp:lastPrinted>
  <dcterms:created xsi:type="dcterms:W3CDTF">2002-03-17T18:13:50Z</dcterms:created>
  <dcterms:modified xsi:type="dcterms:W3CDTF">2007-12-02T21:49:51Z</dcterms:modified>
  <cp:category/>
  <cp:version/>
  <cp:contentType/>
  <cp:contentStatus/>
</cp:coreProperties>
</file>